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4092"/>
  </bookViews>
  <sheets>
    <sheet name="Лист1" sheetId="1" r:id="rId1"/>
    <sheet name="Лист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 l="1"/>
  <c r="D16" i="1"/>
  <c r="C16" i="1"/>
  <c r="D13" i="1"/>
  <c r="D12" i="1"/>
  <c r="D8" i="1"/>
  <c r="D5" i="1"/>
  <c r="D14" i="1" l="1"/>
  <c r="D11" i="1"/>
  <c r="D9" i="1"/>
  <c r="C11" i="1" l="1"/>
  <c r="D17" i="1"/>
  <c r="D15" i="1"/>
  <c r="D10" i="1"/>
  <c r="D7" i="1"/>
  <c r="D6" i="1"/>
</calcChain>
</file>

<file path=xl/sharedStrings.xml><?xml version="1.0" encoding="utf-8"?>
<sst xmlns="http://schemas.openxmlformats.org/spreadsheetml/2006/main" count="28" uniqueCount="28">
  <si>
    <t>№ п/п</t>
  </si>
  <si>
    <t>Наименование улиц</t>
  </si>
  <si>
    <t>Площадь, м2</t>
  </si>
  <si>
    <t>Протяженность ремонта, км</t>
  </si>
  <si>
    <t>ул.Пороховая</t>
  </si>
  <si>
    <t>запланированный на  2022-2023 г.</t>
  </si>
  <si>
    <t>ул.Есенина</t>
  </si>
  <si>
    <t>ул. Огородная</t>
  </si>
  <si>
    <t>ул.Рубина (от дома № и12 до дома № 19 "А")</t>
  </si>
  <si>
    <t>пер. Солнечный</t>
  </si>
  <si>
    <t>ул.Станичная</t>
  </si>
  <si>
    <t>ул Хасановская</t>
  </si>
  <si>
    <t>п.Белореченский, ул.Набережная</t>
  </si>
  <si>
    <t xml:space="preserve">п.Белореченский, ул.Овражная </t>
  </si>
  <si>
    <t>ул. Героев Медиков                                                        (от ул. 40 лет Октября до ул. Карла Либкнехта)</t>
  </si>
  <si>
    <t xml:space="preserve">             Реестр ремонта автомобильных дорог общего пользования местного значения города-курорта Кисловодска                                                             </t>
  </si>
  <si>
    <t>ул.Терская</t>
  </si>
  <si>
    <t>ул.Черняховского</t>
  </si>
  <si>
    <t>пер.Чапаева</t>
  </si>
  <si>
    <t>ул.Толбухина</t>
  </si>
  <si>
    <t>ул.Титова</t>
  </si>
  <si>
    <t>ул.Рябиновая</t>
  </si>
  <si>
    <t>ул.Осипенко (от дома № 24 до ул. Орджоникидзе)</t>
  </si>
  <si>
    <t>ул.Матросова</t>
  </si>
  <si>
    <t>ул.Леваневского</t>
  </si>
  <si>
    <t>ул.Кочубея</t>
  </si>
  <si>
    <t>ул.Дводненко (от ул. Фоменко до ул. Энгельса)</t>
  </si>
  <si>
    <t>ул.Громова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</si>
</sst>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0" xfId="1" applyFont="1"/>
    <xf numFmtId="49" fontId="10" fillId="0" borderId="1" xfId="1" applyNumberFormat="1" applyFont="1" applyBorder="1" applyAlignment="1">
      <alignment horizontal="left" vertical="top" wrapText="1"/>
    </xf>
    <xf numFmtId="49" fontId="10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top" wrapText="1"/>
    </xf>
    <xf numFmtId="49" fontId="9" fillId="0" borderId="0" xfId="1" applyNumberFormat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workbookViewId="0">
      <selection activeCell="H18" sqref="H18"/>
    </sheetView>
  </sheetViews>
  <sheetFormatPr defaultColWidth="9.109375" defaultRowHeight="15.6" x14ac:dyDescent="0.3"/>
  <cols>
    <col min="1" max="1" width="6.33203125" style="11" customWidth="1"/>
    <col min="2" max="2" width="69.109375" style="12" customWidth="1"/>
    <col min="3" max="3" width="38.109375" style="1" customWidth="1"/>
    <col min="4" max="4" width="47.109375" style="1" customWidth="1"/>
    <col min="5" max="5" width="11.33203125" style="1" bestFit="1" customWidth="1"/>
    <col min="6" max="16384" width="9.109375" style="1"/>
  </cols>
  <sheetData>
    <row r="1" spans="1:31" ht="33" customHeight="1" x14ac:dyDescent="0.3">
      <c r="A1" s="22" t="s">
        <v>15</v>
      </c>
      <c r="B1" s="23"/>
      <c r="C1" s="23"/>
      <c r="D1" s="24"/>
    </row>
    <row r="2" spans="1:31" ht="21" customHeight="1" x14ac:dyDescent="0.3">
      <c r="A2" s="18"/>
      <c r="B2" s="25" t="s">
        <v>5</v>
      </c>
      <c r="C2" s="25"/>
      <c r="D2" s="26"/>
    </row>
    <row r="3" spans="1:31" s="4" customFormat="1" ht="61.5" customHeight="1" x14ac:dyDescent="0.3">
      <c r="A3" s="2" t="s">
        <v>0</v>
      </c>
      <c r="B3" s="2" t="s">
        <v>1</v>
      </c>
      <c r="C3" s="3" t="s">
        <v>3</v>
      </c>
      <c r="D3" s="3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x14ac:dyDescent="0.3">
      <c r="A4" s="5">
        <v>1</v>
      </c>
      <c r="B4" s="5">
        <v>2</v>
      </c>
      <c r="C4" s="6">
        <v>3</v>
      </c>
      <c r="D4" s="5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10" customFormat="1" ht="39.75" customHeight="1" x14ac:dyDescent="0.4">
      <c r="A5" s="7">
        <v>1</v>
      </c>
      <c r="B5" s="8" t="s">
        <v>14</v>
      </c>
      <c r="C5" s="9">
        <v>0.19</v>
      </c>
      <c r="D5" s="17">
        <f>2586+740</f>
        <v>3326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10" customFormat="1" ht="23.1" customHeight="1" x14ac:dyDescent="0.4">
      <c r="A6" s="7">
        <v>2</v>
      </c>
      <c r="B6" s="8" t="s">
        <v>27</v>
      </c>
      <c r="C6" s="9">
        <v>0.56000000000000005</v>
      </c>
      <c r="D6" s="9">
        <f>2200+390</f>
        <v>2590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10" customFormat="1" ht="23.1" customHeight="1" x14ac:dyDescent="0.4">
      <c r="A7" s="7">
        <v>3</v>
      </c>
      <c r="B7" s="8" t="s">
        <v>26</v>
      </c>
      <c r="C7" s="9">
        <v>0.43</v>
      </c>
      <c r="D7" s="9">
        <f>3110+650+654</f>
        <v>4414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10" customFormat="1" ht="27" customHeight="1" x14ac:dyDescent="0.4">
      <c r="A8" s="7">
        <v>4</v>
      </c>
      <c r="B8" s="8" t="s">
        <v>25</v>
      </c>
      <c r="C8" s="9">
        <v>0.249</v>
      </c>
      <c r="D8" s="9">
        <f>1790+325</f>
        <v>2115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0" customFormat="1" ht="23.1" customHeight="1" x14ac:dyDescent="0.4">
      <c r="A9" s="7">
        <v>5</v>
      </c>
      <c r="B9" s="8" t="s">
        <v>24</v>
      </c>
      <c r="C9" s="9">
        <v>0.125</v>
      </c>
      <c r="D9" s="9">
        <f>470+150</f>
        <v>620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0" customFormat="1" ht="23.1" customHeight="1" x14ac:dyDescent="0.4">
      <c r="A10" s="7">
        <v>6</v>
      </c>
      <c r="B10" s="8" t="s">
        <v>23</v>
      </c>
      <c r="C10" s="9">
        <v>0.55100000000000005</v>
      </c>
      <c r="D10" s="9">
        <f>1087+1510</f>
        <v>2597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10" customFormat="1" ht="27.6" customHeight="1" x14ac:dyDescent="0.3">
      <c r="A11" s="7">
        <v>7</v>
      </c>
      <c r="B11" s="8" t="s">
        <v>22</v>
      </c>
      <c r="C11" s="17">
        <f>0.33+0.089+0.04+0.028</f>
        <v>0.48700000000000004</v>
      </c>
      <c r="D11" s="17">
        <f>2005+630</f>
        <v>2635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10" customFormat="1" ht="27" customHeight="1" x14ac:dyDescent="0.4">
      <c r="A12" s="7">
        <v>8</v>
      </c>
      <c r="B12" s="8" t="s">
        <v>4</v>
      </c>
      <c r="C12" s="9">
        <v>0.81499999999999995</v>
      </c>
      <c r="D12" s="9">
        <f>2440+1032+1632+220+590</f>
        <v>5914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10" customFormat="1" ht="27" customHeight="1" x14ac:dyDescent="0.4">
      <c r="A13" s="7">
        <v>9</v>
      </c>
      <c r="B13" s="8" t="s">
        <v>21</v>
      </c>
      <c r="C13" s="9">
        <v>0.99</v>
      </c>
      <c r="D13" s="9">
        <f>6700+2970</f>
        <v>9670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10" customFormat="1" ht="23.1" customHeight="1" x14ac:dyDescent="0.4">
      <c r="A14" s="7">
        <v>10</v>
      </c>
      <c r="B14" s="8" t="s">
        <v>20</v>
      </c>
      <c r="C14" s="9">
        <v>0.64900000000000002</v>
      </c>
      <c r="D14" s="9">
        <f>3950+1184+120+1074</f>
        <v>6328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0" customFormat="1" ht="23.1" customHeight="1" x14ac:dyDescent="0.4">
      <c r="A15" s="7">
        <v>11</v>
      </c>
      <c r="B15" s="8" t="s">
        <v>19</v>
      </c>
      <c r="C15" s="9">
        <v>0.48199999999999998</v>
      </c>
      <c r="D15" s="9">
        <f>2880+300+370+135</f>
        <v>3685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0" customFormat="1" ht="23.1" customHeight="1" x14ac:dyDescent="0.4">
      <c r="A16" s="7">
        <v>12</v>
      </c>
      <c r="B16" s="8" t="s">
        <v>18</v>
      </c>
      <c r="C16" s="9">
        <f>0.196+0.16</f>
        <v>0.35599999999999998</v>
      </c>
      <c r="D16" s="9">
        <f>2070+320</f>
        <v>2390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10" customFormat="1" ht="23.1" customHeight="1" x14ac:dyDescent="0.4">
      <c r="A17" s="7">
        <v>13</v>
      </c>
      <c r="B17" s="8" t="s">
        <v>17</v>
      </c>
      <c r="C17" s="9">
        <v>0.54400000000000004</v>
      </c>
      <c r="D17" s="9">
        <f>2820+290+400</f>
        <v>3510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10" customFormat="1" ht="23.1" customHeight="1" x14ac:dyDescent="0.4">
      <c r="A18" s="7">
        <v>14</v>
      </c>
      <c r="B18" s="8" t="s">
        <v>16</v>
      </c>
      <c r="C18" s="9">
        <v>0.46800000000000003</v>
      </c>
      <c r="D18" s="9">
        <f>1030+1890+300+370</f>
        <v>3590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10" customFormat="1" ht="28.2" customHeight="1" x14ac:dyDescent="0.3">
      <c r="A19" s="7">
        <v>15</v>
      </c>
      <c r="B19" s="19" t="s">
        <v>6</v>
      </c>
      <c r="C19" s="17">
        <v>0.26100000000000001</v>
      </c>
      <c r="D19" s="17">
        <f>940+266+370</f>
        <v>1576</v>
      </c>
      <c r="E19" s="20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10" customFormat="1" ht="23.1" customHeight="1" x14ac:dyDescent="0.4">
      <c r="A20" s="7">
        <v>16</v>
      </c>
      <c r="B20" s="14" t="s">
        <v>12</v>
      </c>
      <c r="C20" s="9">
        <v>0.53700000000000003</v>
      </c>
      <c r="D20" s="9">
        <f>2592+864</f>
        <v>3456</v>
      </c>
      <c r="E20" s="20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0" customFormat="1" ht="23.1" customHeight="1" x14ac:dyDescent="0.4">
      <c r="A21" s="7">
        <v>17</v>
      </c>
      <c r="B21" s="14" t="s">
        <v>13</v>
      </c>
      <c r="C21" s="9">
        <v>0.186</v>
      </c>
      <c r="D21" s="9">
        <f>931.5+310.5</f>
        <v>1242</v>
      </c>
      <c r="E21" s="20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10" customFormat="1" ht="23.1" customHeight="1" x14ac:dyDescent="0.4">
      <c r="A22" s="7">
        <v>18</v>
      </c>
      <c r="B22" s="15" t="s">
        <v>7</v>
      </c>
      <c r="C22" s="9">
        <v>0.40600000000000003</v>
      </c>
      <c r="D22" s="9">
        <f>1850+395</f>
        <v>2245</v>
      </c>
      <c r="E22" s="20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0" customFormat="1" ht="23.1" customHeight="1" x14ac:dyDescent="0.4">
      <c r="A23" s="7">
        <v>19</v>
      </c>
      <c r="B23" s="14" t="s">
        <v>8</v>
      </c>
      <c r="C23" s="9">
        <v>0.215</v>
      </c>
      <c r="D23" s="9">
        <f>1180+150</f>
        <v>1330</v>
      </c>
      <c r="E23" s="20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0" customFormat="1" ht="23.1" customHeight="1" x14ac:dyDescent="0.4">
      <c r="A24" s="7">
        <v>20</v>
      </c>
      <c r="B24" s="15" t="s">
        <v>9</v>
      </c>
      <c r="C24" s="9">
        <v>0.27400000000000002</v>
      </c>
      <c r="D24" s="9">
        <f>1612+270+20+300</f>
        <v>2202</v>
      </c>
      <c r="E24" s="20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0" customFormat="1" ht="23.1" customHeight="1" x14ac:dyDescent="0.4">
      <c r="A25" s="7">
        <v>21</v>
      </c>
      <c r="B25" s="14" t="s">
        <v>10</v>
      </c>
      <c r="C25" s="9">
        <v>1.2549999999999999</v>
      </c>
      <c r="D25" s="9">
        <f>7050+522+1433+1095</f>
        <v>10100</v>
      </c>
      <c r="E25" s="20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2.8" customHeight="1" x14ac:dyDescent="0.4">
      <c r="A26" s="16">
        <v>22</v>
      </c>
      <c r="B26" s="14" t="s">
        <v>11</v>
      </c>
      <c r="C26" s="9">
        <v>0.78</v>
      </c>
      <c r="D26" s="9">
        <f>3510+790+220+1030</f>
        <v>5550</v>
      </c>
      <c r="E26" s="20"/>
      <c r="F26" s="21"/>
    </row>
    <row r="27" spans="1:31" s="13" customFormat="1" ht="25.2" customHeight="1" x14ac:dyDescent="0.3">
      <c r="A27" s="27"/>
      <c r="B27" s="27"/>
      <c r="C27" s="27"/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13" customFormat="1" ht="15" customHeight="1" x14ac:dyDescent="0.3">
      <c r="A28" s="28"/>
      <c r="B28" s="28"/>
      <c r="C28" s="28"/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</sheetData>
  <mergeCells count="5">
    <mergeCell ref="E19:F26"/>
    <mergeCell ref="A1:D1"/>
    <mergeCell ref="B2:D2"/>
    <mergeCell ref="A27:D27"/>
    <mergeCell ref="A28:D28"/>
  </mergeCells>
  <pageMargins left="0.23622047244094491" right="0.11811023622047245" top="0.35433070866141736" bottom="0.15748031496062992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2021-12-16T13:26:37Z</dcterms:modified>
</cp:coreProperties>
</file>